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 activeTab="1"/>
  </bookViews>
  <sheets>
    <sheet name="PIS - OK" sheetId="4" r:id="rId1"/>
    <sheet name="COFINS - OK" sheetId="5" r:id="rId2"/>
  </sheets>
  <calcPr calcId="144525"/>
</workbook>
</file>

<file path=xl/sharedStrings.xml><?xml version="1.0" encoding="utf-8"?>
<sst xmlns="http://schemas.openxmlformats.org/spreadsheetml/2006/main" count="24" uniqueCount="13">
  <si>
    <t xml:space="preserve">CÁLCULO PARA VERIFICAÇÃO DAS ALÍQUOTAS MEDIAS EFETIVAMENTE RECOLHIDAS RELATIVAS À CONTRIBUIÇÃO DO PIS, REALIZADO COM BASE NA DOCUMENTAÇÃO APRESENTADA PELA LICITANTE </t>
  </si>
  <si>
    <t>Mês</t>
  </si>
  <si>
    <t>Contribuição a recolher (A)</t>
  </si>
  <si>
    <t>Retenções e outras deduções (B)</t>
  </si>
  <si>
    <t>Somatório A+B</t>
  </si>
  <si>
    <t>Contribuição Apurada</t>
  </si>
  <si>
    <t>Alíquota</t>
  </si>
  <si>
    <t>Incidência da Alíquota sobre A+B</t>
  </si>
  <si>
    <t>Alíquota efetiva*</t>
  </si>
  <si>
    <t>Somatório</t>
  </si>
  <si>
    <t>Média apuarada</t>
  </si>
  <si>
    <t xml:space="preserve">*Cálculo: Resultado da incidência da alíquota sobre A+B dividido pela contribuição apurada. </t>
  </si>
  <si>
    <t xml:space="preserve">CÁLCULO PARA VERIFICAÇÃO DAS ALÍQUOTAS MEDIAS EFETIVAMENTE RECOLHIDAS RELATIVAS À CONTRIBUIÇÃO DO COFINS, REALIZADO COM BASE NA DOCUMENTAÇÃO APRESENTADA PELA LICITANTE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</si>
</sst>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0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Helvetic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justify" wrapText="1"/>
    </xf>
    <xf numFmtId="177" fontId="0" fillId="0" borderId="0" xfId="2" applyFont="1"/>
    <xf numFmtId="9" fontId="0" fillId="0" borderId="0" xfId="3" applyFont="1"/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 wrapText="1"/>
    </xf>
    <xf numFmtId="177" fontId="0" fillId="3" borderId="1" xfId="2" applyFont="1" applyFill="1" applyBorder="1" applyAlignment="1">
      <alignment horizontal="center" vertical="justify" wrapText="1"/>
    </xf>
    <xf numFmtId="9" fontId="0" fillId="3" borderId="1" xfId="3" applyFont="1" applyFill="1" applyBorder="1" applyAlignment="1">
      <alignment horizontal="center" vertical="justify" wrapText="1"/>
    </xf>
    <xf numFmtId="0" fontId="0" fillId="0" borderId="1" xfId="0" applyBorder="1"/>
    <xf numFmtId="177" fontId="0" fillId="0" borderId="1" xfId="2" applyFont="1" applyBorder="1"/>
    <xf numFmtId="9" fontId="0" fillId="0" borderId="1" xfId="3" applyFont="1" applyBorder="1"/>
    <xf numFmtId="17" fontId="0" fillId="0" borderId="1" xfId="0" applyNumberFormat="1" applyBorder="1"/>
    <xf numFmtId="4" fontId="2" fillId="0" borderId="1" xfId="0" applyNumberFormat="1" applyFont="1" applyBorder="1"/>
    <xf numFmtId="10" fontId="0" fillId="0" borderId="1" xfId="3" applyNumberFormat="1" applyFont="1" applyBorder="1"/>
    <xf numFmtId="177" fontId="0" fillId="0" borderId="1" xfId="0" applyNumberFormat="1" applyBorder="1"/>
    <xf numFmtId="10" fontId="0" fillId="0" borderId="1" xfId="3" applyNumberFormat="1" applyBorder="1"/>
    <xf numFmtId="17" fontId="0" fillId="0" borderId="0" xfId="0" applyNumberFormat="1"/>
    <xf numFmtId="10" fontId="0" fillId="0" borderId="0" xfId="3" applyNumberFormat="1" applyFont="1"/>
    <xf numFmtId="0" fontId="0" fillId="0" borderId="2" xfId="0" applyBorder="1"/>
    <xf numFmtId="10" fontId="0" fillId="0" borderId="2" xfId="3" applyNumberFormat="1" applyBorder="1"/>
    <xf numFmtId="0" fontId="1" fillId="4" borderId="1" xfId="0" applyFont="1" applyFill="1" applyBorder="1" applyAlignment="1">
      <alignment vertical="center"/>
    </xf>
    <xf numFmtId="10" fontId="1" fillId="4" borderId="1" xfId="3" applyNumberFormat="1" applyFont="1" applyFill="1" applyBorder="1" applyAlignment="1">
      <alignment vertical="center"/>
    </xf>
    <xf numFmtId="17" fontId="0" fillId="0" borderId="0" xfId="0" applyNumberFormat="1" applyAlignment="1"/>
    <xf numFmtId="0" fontId="0" fillId="0" borderId="0" xfId="0" applyAlignment="1"/>
    <xf numFmtId="180" fontId="0" fillId="0" borderId="1" xfId="0" applyNumberFormat="1" applyBorder="1"/>
    <xf numFmtId="180" fontId="0" fillId="0" borderId="2" xfId="0" applyNumberFormat="1" applyBorder="1"/>
    <xf numFmtId="180" fontId="1" fillId="4" borderId="1" xfId="0" applyNumberFormat="1" applyFont="1" applyFill="1" applyBorder="1" applyAlignment="1">
      <alignment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H23"/>
  <sheetViews>
    <sheetView topLeftCell="A4" workbookViewId="0">
      <selection activeCell="J10" sqref="J9:J10"/>
    </sheetView>
  </sheetViews>
  <sheetFormatPr defaultColWidth="9" defaultRowHeight="15" outlineLevelCol="7"/>
  <cols>
    <col min="2" max="5" width="22" style="2" customWidth="1"/>
    <col min="6" max="6" width="10.7142857142857" style="3" customWidth="1"/>
    <col min="7" max="7" width="18" customWidth="1"/>
    <col min="8" max="8" width="16.4285714285714" customWidth="1"/>
  </cols>
  <sheetData>
    <row r="6" ht="33.75" customHeight="1" spans="1:8">
      <c r="A6" s="4" t="s">
        <v>0</v>
      </c>
      <c r="B6" s="5"/>
      <c r="C6" s="5"/>
      <c r="D6" s="5"/>
      <c r="E6" s="5"/>
      <c r="F6" s="5"/>
      <c r="G6" s="5"/>
      <c r="H6" s="5"/>
    </row>
    <row r="7" s="1" customFormat="1" ht="34.5" customHeight="1" spans="1:8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6" t="s">
        <v>7</v>
      </c>
      <c r="H7" s="6" t="s">
        <v>8</v>
      </c>
    </row>
    <row r="8" ht="21.75" customHeight="1" spans="1:8">
      <c r="A8" s="9"/>
      <c r="B8" s="10"/>
      <c r="C8" s="10"/>
      <c r="D8" s="10"/>
      <c r="E8" s="10"/>
      <c r="F8" s="11"/>
      <c r="G8" s="9"/>
      <c r="H8" s="9"/>
    </row>
    <row r="9" ht="21.75" customHeight="1" spans="1:8">
      <c r="A9" s="12">
        <v>44805</v>
      </c>
      <c r="B9" s="13">
        <v>1922.3</v>
      </c>
      <c r="C9" s="13">
        <v>4076.09</v>
      </c>
      <c r="D9" s="10">
        <f>B9+C9</f>
        <v>5998.39</v>
      </c>
      <c r="E9" s="13">
        <v>6640.25</v>
      </c>
      <c r="F9" s="14">
        <v>0.0165</v>
      </c>
      <c r="G9" s="15">
        <f>D9*F9</f>
        <v>98.973435</v>
      </c>
      <c r="H9" s="25">
        <f>ROUND(G9/E9*100,2)</f>
        <v>1.49</v>
      </c>
    </row>
    <row r="10" ht="21.75" customHeight="1" spans="1:8">
      <c r="A10" s="12">
        <v>44835</v>
      </c>
      <c r="B10" s="13">
        <v>4054.19</v>
      </c>
      <c r="C10" s="13">
        <v>26</v>
      </c>
      <c r="D10" s="10">
        <f>B10+C10</f>
        <v>4080.19</v>
      </c>
      <c r="E10" s="13">
        <v>4522.65</v>
      </c>
      <c r="F10" s="14">
        <v>0.0165</v>
      </c>
      <c r="G10" s="15">
        <f t="shared" ref="G10:G20" si="0">D10*F10</f>
        <v>67.323135</v>
      </c>
      <c r="H10" s="25">
        <f t="shared" ref="H10:H20" si="1">ROUND(G10/E10*100,2)</f>
        <v>1.49</v>
      </c>
    </row>
    <row r="11" ht="21.75" customHeight="1" spans="1:8">
      <c r="A11" s="12">
        <v>44866</v>
      </c>
      <c r="B11" s="13">
        <v>5252.77</v>
      </c>
      <c r="C11" s="13">
        <v>0</v>
      </c>
      <c r="D11" s="10">
        <f t="shared" ref="D10:D20" si="2">B11+C11</f>
        <v>5252.77</v>
      </c>
      <c r="E11" s="13">
        <v>5696.9</v>
      </c>
      <c r="F11" s="14">
        <v>0.0165</v>
      </c>
      <c r="G11" s="15">
        <f t="shared" si="0"/>
        <v>86.670705</v>
      </c>
      <c r="H11" s="25">
        <f t="shared" si="1"/>
        <v>1.52</v>
      </c>
    </row>
    <row r="12" ht="21.75" customHeight="1" spans="1:8">
      <c r="A12" s="12">
        <v>44896</v>
      </c>
      <c r="B12" s="13">
        <v>4506.41</v>
      </c>
      <c r="C12" s="13">
        <v>0</v>
      </c>
      <c r="D12" s="10">
        <f t="shared" si="2"/>
        <v>4506.41</v>
      </c>
      <c r="E12" s="13">
        <v>5096.41</v>
      </c>
      <c r="F12" s="14">
        <v>0.0165</v>
      </c>
      <c r="G12" s="15">
        <f t="shared" si="0"/>
        <v>74.355765</v>
      </c>
      <c r="H12" s="25">
        <f t="shared" si="1"/>
        <v>1.46</v>
      </c>
    </row>
    <row r="13" ht="21.75" customHeight="1" spans="1:8">
      <c r="A13" s="12">
        <v>44927</v>
      </c>
      <c r="B13" s="13">
        <v>3956.18</v>
      </c>
      <c r="C13" s="13">
        <v>0</v>
      </c>
      <c r="D13" s="10">
        <f t="shared" si="2"/>
        <v>3956.18</v>
      </c>
      <c r="E13" s="13">
        <v>4431.8</v>
      </c>
      <c r="F13" s="14">
        <v>0.0165</v>
      </c>
      <c r="G13" s="15">
        <f t="shared" si="0"/>
        <v>65.27697</v>
      </c>
      <c r="H13" s="25">
        <f t="shared" si="1"/>
        <v>1.47</v>
      </c>
    </row>
    <row r="14" ht="21.75" customHeight="1" spans="1:8">
      <c r="A14" s="12">
        <v>44958</v>
      </c>
      <c r="B14" s="13">
        <v>6616.8</v>
      </c>
      <c r="C14" s="13">
        <v>0</v>
      </c>
      <c r="D14" s="10">
        <f t="shared" si="2"/>
        <v>6616.8</v>
      </c>
      <c r="E14" s="13">
        <v>7174.96</v>
      </c>
      <c r="F14" s="14">
        <v>0.0165</v>
      </c>
      <c r="G14" s="15">
        <f t="shared" si="0"/>
        <v>109.1772</v>
      </c>
      <c r="H14" s="25">
        <f t="shared" si="1"/>
        <v>1.52</v>
      </c>
    </row>
    <row r="15" ht="21.75" customHeight="1" spans="1:8">
      <c r="A15" s="12">
        <v>44986</v>
      </c>
      <c r="B15" s="13">
        <v>2119.45</v>
      </c>
      <c r="C15" s="13">
        <v>0</v>
      </c>
      <c r="D15" s="10">
        <f t="shared" si="2"/>
        <v>2119.45</v>
      </c>
      <c r="E15" s="13">
        <v>2575.62</v>
      </c>
      <c r="F15" s="14">
        <v>0.0165</v>
      </c>
      <c r="G15" s="15">
        <f t="shared" si="0"/>
        <v>34.970925</v>
      </c>
      <c r="H15" s="25">
        <f t="shared" si="1"/>
        <v>1.36</v>
      </c>
    </row>
    <row r="16" ht="21.75" customHeight="1" spans="1:8">
      <c r="A16" s="12">
        <v>45017</v>
      </c>
      <c r="B16" s="13">
        <v>6737.96</v>
      </c>
      <c r="C16" s="13">
        <v>0</v>
      </c>
      <c r="D16" s="10">
        <f t="shared" si="2"/>
        <v>6737.96</v>
      </c>
      <c r="E16" s="13">
        <v>7324.69</v>
      </c>
      <c r="F16" s="14">
        <v>0.0165</v>
      </c>
      <c r="G16" s="15">
        <f t="shared" si="0"/>
        <v>111.17634</v>
      </c>
      <c r="H16" s="25">
        <f t="shared" si="1"/>
        <v>1.52</v>
      </c>
    </row>
    <row r="17" ht="21.75" customHeight="1" spans="1:8">
      <c r="A17" s="12">
        <v>45047</v>
      </c>
      <c r="B17" s="13">
        <v>6570.34</v>
      </c>
      <c r="C17" s="13">
        <v>0</v>
      </c>
      <c r="D17" s="10">
        <f t="shared" si="2"/>
        <v>6570.34</v>
      </c>
      <c r="E17" s="13">
        <v>7057.86</v>
      </c>
      <c r="F17" s="14">
        <v>0.0165</v>
      </c>
      <c r="G17" s="15">
        <f t="shared" si="0"/>
        <v>108.41061</v>
      </c>
      <c r="H17" s="25">
        <f t="shared" si="1"/>
        <v>1.54</v>
      </c>
    </row>
    <row r="18" ht="21.75" customHeight="1" spans="1:8">
      <c r="A18" s="12">
        <v>45078</v>
      </c>
      <c r="B18" s="13">
        <v>6678.53</v>
      </c>
      <c r="C18" s="13">
        <v>0</v>
      </c>
      <c r="D18" s="10">
        <f t="shared" si="2"/>
        <v>6678.53</v>
      </c>
      <c r="E18" s="13">
        <v>7365.5</v>
      </c>
      <c r="F18" s="14">
        <v>0.0165</v>
      </c>
      <c r="G18" s="15">
        <f t="shared" si="0"/>
        <v>110.195745</v>
      </c>
      <c r="H18" s="25">
        <f t="shared" si="1"/>
        <v>1.5</v>
      </c>
    </row>
    <row r="19" ht="21.75" customHeight="1" spans="1:8">
      <c r="A19" s="12">
        <v>45108</v>
      </c>
      <c r="B19" s="13">
        <v>5483.91</v>
      </c>
      <c r="C19" s="13">
        <v>0</v>
      </c>
      <c r="D19" s="10">
        <f t="shared" si="2"/>
        <v>5483.91</v>
      </c>
      <c r="E19" s="13">
        <v>6117.05</v>
      </c>
      <c r="F19" s="14">
        <v>0.0165</v>
      </c>
      <c r="G19" s="15">
        <f t="shared" si="0"/>
        <v>90.484515</v>
      </c>
      <c r="H19" s="25">
        <f t="shared" si="1"/>
        <v>1.48</v>
      </c>
    </row>
    <row r="20" ht="21.75" customHeight="1" spans="1:8">
      <c r="A20" s="12">
        <v>45139</v>
      </c>
      <c r="B20" s="13">
        <v>3878.82</v>
      </c>
      <c r="C20" s="13">
        <v>0</v>
      </c>
      <c r="D20" s="10">
        <f t="shared" si="2"/>
        <v>3878.82</v>
      </c>
      <c r="E20" s="13">
        <v>4402.27</v>
      </c>
      <c r="F20" s="14">
        <v>0.0165</v>
      </c>
      <c r="G20" s="15">
        <f t="shared" si="0"/>
        <v>64.00053</v>
      </c>
      <c r="H20" s="25">
        <f t="shared" si="1"/>
        <v>1.45</v>
      </c>
    </row>
    <row r="21" ht="21.75" customHeight="1" spans="1:8">
      <c r="A21" s="17"/>
      <c r="F21" s="18"/>
      <c r="G21" s="19" t="s">
        <v>9</v>
      </c>
      <c r="H21" s="26">
        <f>SUM(H9:H20)</f>
        <v>17.8</v>
      </c>
    </row>
    <row r="22" ht="21.75" customHeight="1" spans="1:8">
      <c r="A22" s="17"/>
      <c r="F22" s="18"/>
      <c r="G22" s="21" t="s">
        <v>10</v>
      </c>
      <c r="H22" s="27">
        <f>ROUND(H21/12,2)</f>
        <v>1.48</v>
      </c>
    </row>
    <row r="23" spans="1:8">
      <c r="A23" s="23" t="s">
        <v>11</v>
      </c>
      <c r="B23" s="24"/>
      <c r="C23" s="24"/>
      <c r="D23" s="24"/>
      <c r="E23" s="24"/>
      <c r="F23" s="24"/>
      <c r="G23" s="24"/>
      <c r="H23" s="24"/>
    </row>
  </sheetData>
  <mergeCells count="2">
    <mergeCell ref="A6:H6"/>
    <mergeCell ref="A23:H23"/>
  </mergeCells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H23"/>
  <sheetViews>
    <sheetView tabSelected="1" zoomScale="90" zoomScaleNormal="90" workbookViewId="0">
      <selection activeCell="H26" sqref="H26"/>
    </sheetView>
  </sheetViews>
  <sheetFormatPr defaultColWidth="9" defaultRowHeight="15" outlineLevelCol="7"/>
  <cols>
    <col min="1" max="1" width="10.1428571428571" customWidth="1"/>
    <col min="2" max="2" width="22.1428571428571" style="2" customWidth="1"/>
    <col min="3" max="3" width="22.7142857142857" style="2" customWidth="1"/>
    <col min="4" max="5" width="20.1428571428571" style="2" customWidth="1"/>
    <col min="6" max="6" width="10.7142857142857" style="3" customWidth="1"/>
    <col min="7" max="7" width="23.7142857142857" customWidth="1"/>
    <col min="8" max="8" width="16.1428571428571" customWidth="1"/>
  </cols>
  <sheetData>
    <row r="6" ht="33.75" customHeight="1" spans="1:8">
      <c r="A6" s="4" t="s">
        <v>12</v>
      </c>
      <c r="B6" s="5"/>
      <c r="C6" s="5"/>
      <c r="D6" s="5"/>
      <c r="E6" s="5"/>
      <c r="F6" s="5"/>
      <c r="G6" s="5"/>
      <c r="H6" s="5"/>
    </row>
    <row r="7" s="1" customFormat="1" ht="34.5" customHeight="1" spans="1:8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6" t="s">
        <v>7</v>
      </c>
      <c r="H7" s="6" t="s">
        <v>8</v>
      </c>
    </row>
    <row r="8" ht="21" customHeight="1" spans="1:8">
      <c r="A8" s="9"/>
      <c r="B8" s="10"/>
      <c r="C8" s="10"/>
      <c r="D8" s="10"/>
      <c r="E8" s="10"/>
      <c r="F8" s="11"/>
      <c r="G8" s="9"/>
      <c r="H8" s="9"/>
    </row>
    <row r="9" ht="21" customHeight="1" spans="1:8">
      <c r="A9" s="12">
        <v>44805</v>
      </c>
      <c r="B9" s="13">
        <v>8816.25</v>
      </c>
      <c r="C9" s="13">
        <v>18812.71</v>
      </c>
      <c r="D9" s="10">
        <f>B9+C9</f>
        <v>27628.96</v>
      </c>
      <c r="E9" s="13">
        <v>30585.39</v>
      </c>
      <c r="F9" s="14">
        <v>0.076</v>
      </c>
      <c r="G9" s="15">
        <f>D9*F9</f>
        <v>2099.80096</v>
      </c>
      <c r="H9" s="16">
        <f>(G9/E9)</f>
        <v>0.06865372519363</v>
      </c>
    </row>
    <row r="10" ht="21" customHeight="1" spans="1:8">
      <c r="A10" s="12">
        <v>44835</v>
      </c>
      <c r="B10" s="13">
        <v>18673.57</v>
      </c>
      <c r="C10" s="13">
        <v>120</v>
      </c>
      <c r="D10" s="10">
        <f t="shared" ref="D10:D20" si="0">B10+C10</f>
        <v>18793.57</v>
      </c>
      <c r="E10" s="13">
        <v>20831.58</v>
      </c>
      <c r="F10" s="14">
        <v>0.076</v>
      </c>
      <c r="G10" s="15">
        <f t="shared" ref="G10:G20" si="1">D10*F10</f>
        <v>1428.31132</v>
      </c>
      <c r="H10" s="16">
        <f t="shared" ref="H10:H20" si="2">(G10/E10)</f>
        <v>0.0685647137663106</v>
      </c>
    </row>
    <row r="11" ht="21" customHeight="1" spans="1:8">
      <c r="A11" s="12">
        <v>44866</v>
      </c>
      <c r="B11" s="13">
        <v>24194.55</v>
      </c>
      <c r="C11" s="13">
        <v>0</v>
      </c>
      <c r="D11" s="10">
        <f t="shared" si="0"/>
        <v>24194.55</v>
      </c>
      <c r="E11" s="13">
        <v>26240.26</v>
      </c>
      <c r="F11" s="14">
        <v>0.076</v>
      </c>
      <c r="G11" s="15">
        <f t="shared" si="1"/>
        <v>1838.7858</v>
      </c>
      <c r="H11" s="16">
        <f t="shared" si="2"/>
        <v>0.0700749840131157</v>
      </c>
    </row>
    <row r="12" ht="21" customHeight="1" spans="1:8">
      <c r="A12" s="12">
        <v>44896</v>
      </c>
      <c r="B12" s="13">
        <v>20756.8</v>
      </c>
      <c r="C12" s="13">
        <v>0</v>
      </c>
      <c r="D12" s="10">
        <f t="shared" si="0"/>
        <v>20756.8</v>
      </c>
      <c r="E12" s="13">
        <v>23474.38</v>
      </c>
      <c r="F12" s="14">
        <v>0.076</v>
      </c>
      <c r="G12" s="15">
        <f t="shared" si="1"/>
        <v>1577.5168</v>
      </c>
      <c r="H12" s="16">
        <f t="shared" si="2"/>
        <v>0.0672016385523281</v>
      </c>
    </row>
    <row r="13" ht="21" customHeight="1" spans="1:8">
      <c r="A13" s="12">
        <v>44927</v>
      </c>
      <c r="B13" s="13">
        <v>18222.4</v>
      </c>
      <c r="C13" s="13">
        <v>0</v>
      </c>
      <c r="D13" s="10">
        <f t="shared" si="0"/>
        <v>18222.4</v>
      </c>
      <c r="E13" s="13">
        <v>20413.13</v>
      </c>
      <c r="F13" s="14">
        <v>0.076</v>
      </c>
      <c r="G13" s="15">
        <f t="shared" si="1"/>
        <v>1384.9024</v>
      </c>
      <c r="H13" s="16">
        <f t="shared" si="2"/>
        <v>0.0678437064771547</v>
      </c>
    </row>
    <row r="14" ht="21" customHeight="1" spans="1:8">
      <c r="A14" s="12">
        <v>44958</v>
      </c>
      <c r="B14" s="13">
        <v>30477.37</v>
      </c>
      <c r="C14" s="13">
        <v>0</v>
      </c>
      <c r="D14" s="10">
        <f t="shared" si="0"/>
        <v>30477.37</v>
      </c>
      <c r="E14" s="13">
        <v>33048.3</v>
      </c>
      <c r="F14" s="14">
        <v>0.076</v>
      </c>
      <c r="G14" s="15">
        <f t="shared" si="1"/>
        <v>2316.28012</v>
      </c>
      <c r="H14" s="16">
        <f t="shared" si="2"/>
        <v>0.0700877237255774</v>
      </c>
    </row>
    <row r="15" ht="21" customHeight="1" spans="1:8">
      <c r="A15" s="12">
        <v>44986</v>
      </c>
      <c r="B15" s="13">
        <v>9762.3</v>
      </c>
      <c r="C15" s="13">
        <v>0</v>
      </c>
      <c r="D15" s="10">
        <f t="shared" si="0"/>
        <v>9762.3</v>
      </c>
      <c r="E15" s="13">
        <v>11863.45</v>
      </c>
      <c r="F15" s="14">
        <v>0.076</v>
      </c>
      <c r="G15" s="15">
        <f t="shared" si="1"/>
        <v>741.9348</v>
      </c>
      <c r="H15" s="16">
        <f t="shared" si="2"/>
        <v>0.0625395479392588</v>
      </c>
    </row>
    <row r="16" ht="21" customHeight="1" spans="1:8">
      <c r="A16" s="12">
        <v>45017</v>
      </c>
      <c r="B16" s="13">
        <v>31035.45</v>
      </c>
      <c r="C16" s="13">
        <v>0</v>
      </c>
      <c r="D16" s="10">
        <f t="shared" si="0"/>
        <v>31035.45</v>
      </c>
      <c r="E16" s="13">
        <v>33737.98</v>
      </c>
      <c r="F16" s="14">
        <v>0.076</v>
      </c>
      <c r="G16" s="15">
        <f t="shared" si="1"/>
        <v>2358.6942</v>
      </c>
      <c r="H16" s="16">
        <f t="shared" si="2"/>
        <v>0.0699121346328381</v>
      </c>
    </row>
    <row r="17" ht="21" customHeight="1" spans="1:8">
      <c r="A17" s="12">
        <v>45047</v>
      </c>
      <c r="B17" s="13">
        <v>30263.38</v>
      </c>
      <c r="C17" s="13">
        <v>0</v>
      </c>
      <c r="D17" s="10">
        <f t="shared" si="0"/>
        <v>30263.38</v>
      </c>
      <c r="E17" s="13">
        <v>32508.92</v>
      </c>
      <c r="F17" s="14">
        <v>0.076</v>
      </c>
      <c r="G17" s="15">
        <f t="shared" si="1"/>
        <v>2300.01688</v>
      </c>
      <c r="H17" s="16">
        <f t="shared" si="2"/>
        <v>0.0707503319089038</v>
      </c>
    </row>
    <row r="18" ht="21" customHeight="1" spans="1:8">
      <c r="A18" s="12">
        <v>45078</v>
      </c>
      <c r="B18" s="13">
        <v>30761.71</v>
      </c>
      <c r="C18" s="13">
        <v>0</v>
      </c>
      <c r="D18" s="10">
        <f t="shared" si="0"/>
        <v>30761.71</v>
      </c>
      <c r="E18" s="13">
        <v>33925.93</v>
      </c>
      <c r="F18" s="14">
        <v>0.076</v>
      </c>
      <c r="G18" s="15">
        <f t="shared" si="1"/>
        <v>2337.88996</v>
      </c>
      <c r="H18" s="16">
        <f t="shared" si="2"/>
        <v>0.0689115953490442</v>
      </c>
    </row>
    <row r="19" ht="21" customHeight="1" spans="1:8">
      <c r="A19" s="12">
        <v>45108</v>
      </c>
      <c r="B19" s="13">
        <v>25259.24</v>
      </c>
      <c r="C19" s="13">
        <v>0</v>
      </c>
      <c r="D19" s="10">
        <f t="shared" si="0"/>
        <v>25259.24</v>
      </c>
      <c r="E19" s="13">
        <v>28175.51</v>
      </c>
      <c r="F19" s="14">
        <v>0.076</v>
      </c>
      <c r="G19" s="15">
        <f t="shared" si="1"/>
        <v>1919.70224</v>
      </c>
      <c r="H19" s="16">
        <f t="shared" si="2"/>
        <v>0.0681337175440658</v>
      </c>
    </row>
    <row r="20" ht="21" customHeight="1" spans="1:8">
      <c r="A20" s="12">
        <v>45139</v>
      </c>
      <c r="B20" s="13">
        <v>17866.06</v>
      </c>
      <c r="C20" s="13">
        <v>0</v>
      </c>
      <c r="D20" s="10">
        <f t="shared" si="0"/>
        <v>17866.06</v>
      </c>
      <c r="E20" s="13">
        <v>20277.11</v>
      </c>
      <c r="F20" s="14">
        <v>0.076</v>
      </c>
      <c r="G20" s="15">
        <f t="shared" si="1"/>
        <v>1357.82056</v>
      </c>
      <c r="H20" s="16">
        <f t="shared" si="2"/>
        <v>0.0669632191175173</v>
      </c>
    </row>
    <row r="21" ht="21" customHeight="1" spans="1:8">
      <c r="A21" s="17"/>
      <c r="F21" s="18"/>
      <c r="G21" s="19" t="s">
        <v>9</v>
      </c>
      <c r="H21" s="20">
        <f>SUM(H9:H20)</f>
        <v>0.819637038219744</v>
      </c>
    </row>
    <row r="22" ht="21" customHeight="1" spans="1:8">
      <c r="A22" s="17"/>
      <c r="F22" s="18"/>
      <c r="G22" s="21" t="s">
        <v>10</v>
      </c>
      <c r="H22" s="22">
        <f>(H21/12)</f>
        <v>0.068303086518312</v>
      </c>
    </row>
    <row r="23" spans="1:8">
      <c r="A23" s="23" t="s">
        <v>11</v>
      </c>
      <c r="B23" s="24"/>
      <c r="C23" s="24"/>
      <c r="D23" s="24"/>
      <c r="E23" s="24"/>
      <c r="F23" s="24"/>
      <c r="G23" s="24"/>
      <c r="H23" s="24"/>
    </row>
  </sheetData>
  <mergeCells count="2">
    <mergeCell ref="A6:H6"/>
    <mergeCell ref="A23:H23"/>
  </mergeCells>
  <pageMargins left="0.511811024" right="0.511811024" top="0.787401575" bottom="0.787401575" header="0.31496062" footer="0.3149606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PIS - OK</vt:lpstr>
      <vt:lpstr>COFINS - 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Izaias</dc:creator>
  <cp:lastModifiedBy>CCL</cp:lastModifiedBy>
  <dcterms:created xsi:type="dcterms:W3CDTF">2022-05-09T12:11:00Z</dcterms:created>
  <cp:lastPrinted>2022-05-11T12:44:00Z</cp:lastPrinted>
  <dcterms:modified xsi:type="dcterms:W3CDTF">2023-11-16T14:40:46Z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0A741B2248964F62ABE2D5ACC09E5619_13</vt:lpwstr>
  </property>
  <property fmtid="{D5CDD505-2E9C-101B-9397-08002B2CF9AE}" pid="3" name="KSOProductBuildVer">
    <vt:lpwstr>1046-12.2.0.13306</vt:lpwstr>
  </property>
</Properties>
</file>